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fporg-my.sharepoint.com/personal/kendra_mafp_org/Documents/EVENTS/National Conference/reimbursements/"/>
    </mc:Choice>
  </mc:AlternateContent>
  <xr:revisionPtr revIDLastSave="77" documentId="8_{25747E85-2C21-4928-AC1F-6269950616B0}" xr6:coauthVersionLast="47" xr6:coauthVersionMax="47" xr10:uidLastSave="{0AF07163-8021-44DB-A60E-CC79826461E1}"/>
  <bookViews>
    <workbookView xWindow="-120" yWindow="-120" windowWidth="29040" windowHeight="15840" xr2:uid="{3016C323-C57F-452B-A642-B24BD3337B97}"/>
  </bookViews>
  <sheets>
    <sheet name="2024 Reimbursement Form" sheetId="1" r:id="rId1"/>
  </sheets>
  <definedNames>
    <definedName name="ExpenseType">ExpenseCodes[Eligible Expenses:]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29" i="1" s="1"/>
  <c r="J25" i="1"/>
  <c r="R5" i="1"/>
  <c r="K28" i="1" l="1"/>
  <c r="K27" i="1"/>
  <c r="K26" i="1"/>
  <c r="K2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U25" i="1"/>
  <c r="U26" i="1"/>
  <c r="U27" i="1"/>
  <c r="U28" i="1"/>
  <c r="U29" i="1"/>
  <c r="U30" i="1"/>
  <c r="S31" i="1"/>
  <c r="R3" i="1" l="1"/>
  <c r="S3" i="1" l="1"/>
  <c r="Q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J27" i="1" l="1"/>
  <c r="J26" i="1"/>
  <c r="J28" i="1"/>
  <c r="J29" i="1"/>
  <c r="K30" i="1" l="1"/>
</calcChain>
</file>

<file path=xl/sharedStrings.xml><?xml version="1.0" encoding="utf-8"?>
<sst xmlns="http://schemas.openxmlformats.org/spreadsheetml/2006/main" count="67" uniqueCount="60">
  <si>
    <t>Receipts Total:</t>
  </si>
  <si>
    <t>Reimbursement Total:</t>
  </si>
  <si>
    <t>Expenses</t>
  </si>
  <si>
    <t>Choose expense type from drop-down options</t>
  </si>
  <si>
    <t>For MAFP use:</t>
  </si>
  <si>
    <t>MAFP 2024 Travel Reimbursement Submission Form</t>
  </si>
  <si>
    <t>Purchase Date</t>
  </si>
  <si>
    <t>Expense Type</t>
  </si>
  <si>
    <t>Miles Driven</t>
  </si>
  <si>
    <r>
      <t xml:space="preserve">Purchased From 
</t>
    </r>
    <r>
      <rPr>
        <i/>
        <sz val="10"/>
        <color theme="1"/>
        <rFont val="Calibri"/>
        <family val="2"/>
        <scheme val="minor"/>
      </rPr>
      <t>(e.g., restaurant name)</t>
    </r>
  </si>
  <si>
    <t>Receipt Total</t>
  </si>
  <si>
    <t>Mileage Dollars Calculation</t>
  </si>
  <si>
    <t>Amount You Want Reimbursed</t>
  </si>
  <si>
    <r>
      <t xml:space="preserve">Notes 
</t>
    </r>
    <r>
      <rPr>
        <i/>
        <sz val="10"/>
        <color theme="1"/>
        <rFont val="Calibri"/>
        <family val="2"/>
        <scheme val="minor"/>
      </rPr>
      <t>(e.g., "splitting with Pat Smith")</t>
    </r>
  </si>
  <si>
    <t>Expense Code</t>
  </si>
  <si>
    <t>Receipt Provided</t>
  </si>
  <si>
    <t>Enter your name as it should be printed on your check.</t>
  </si>
  <si>
    <t>Your name:</t>
  </si>
  <si>
    <t>Phone:</t>
  </si>
  <si>
    <t>Email:</t>
  </si>
  <si>
    <t>Date:</t>
  </si>
  <si>
    <t>This is a fair and accurate listing of my expenses, for which I am requesting reimbursement.</t>
  </si>
  <si>
    <t>Mail check to:</t>
  </si>
  <si>
    <t>Name:</t>
  </si>
  <si>
    <t>Address line 1:</t>
  </si>
  <si>
    <t>Address line 2:</t>
  </si>
  <si>
    <t>City, state ZIP:</t>
  </si>
  <si>
    <t>code</t>
  </si>
  <si>
    <t>Eligible Expenses:</t>
  </si>
  <si>
    <t>FOR MAFP USE:</t>
  </si>
  <si>
    <t>Event/activity details:</t>
  </si>
  <si>
    <t>Event registration fee</t>
  </si>
  <si>
    <t>Staff Name:</t>
  </si>
  <si>
    <t>Activity name:</t>
  </si>
  <si>
    <t>Lodging (e.g., hotel room, AirB&amp;B)</t>
  </si>
  <si>
    <t>Date(s):</t>
  </si>
  <si>
    <t>Airfare (coach only)</t>
  </si>
  <si>
    <t>Approved by:</t>
  </si>
  <si>
    <t>Location:</t>
  </si>
  <si>
    <t>Ground transportation (e.g., taxi, Lyft, Uber)</t>
  </si>
  <si>
    <t>Mileage (personal car only)</t>
  </si>
  <si>
    <t>If total expense &gt; $1800, Amount to Reimburse has been reduced by appropriate percentage per expense code.</t>
  </si>
  <si>
    <t>Parking fee</t>
  </si>
  <si>
    <t>Meal - breakfast*</t>
  </si>
  <si>
    <t>Class Code</t>
  </si>
  <si>
    <t>Expense</t>
  </si>
  <si>
    <t>Reimburse</t>
  </si>
  <si>
    <t>Meal - lunch*</t>
  </si>
  <si>
    <t>Meal - dinner*</t>
  </si>
  <si>
    <t>Meal - other*</t>
  </si>
  <si>
    <t>AMOUNT TO REIMBURSE:</t>
  </si>
  <si>
    <t>TOTAL REIMBURSEMENT:</t>
  </si>
  <si>
    <r>
      <rPr>
        <b/>
        <sz val="10"/>
        <color theme="1"/>
        <rFont val="Calibri"/>
        <family val="2"/>
        <scheme val="minor"/>
      </rPr>
      <t xml:space="preserve">Submit this form (with all receipts) by August 15, 2024.
</t>
    </r>
    <r>
      <rPr>
        <b/>
        <sz val="7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 xml:space="preserve"> Complete all fields to the left.
</t>
    </r>
    <r>
      <rPr>
        <b/>
        <sz val="3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Use your receipts to </t>
    </r>
    <r>
      <rPr>
        <b/>
        <sz val="10"/>
        <color theme="1"/>
        <rFont val="Calibri"/>
        <family val="2"/>
        <scheme val="minor"/>
      </rPr>
      <t xml:space="preserve">complete the expenses table at right.
</t>
    </r>
    <r>
      <rPr>
        <sz val="3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3.</t>
    </r>
    <r>
      <rPr>
        <sz val="10"/>
        <color theme="1"/>
        <rFont val="Calibri"/>
        <family val="2"/>
        <scheme val="minor"/>
      </rPr>
      <t xml:space="preserve"> For each purchase that you want reimbursed, </t>
    </r>
    <r>
      <rPr>
        <b/>
        <sz val="10"/>
        <color theme="1"/>
        <rFont val="Calibri"/>
        <family val="2"/>
        <scheme val="minor"/>
      </rPr>
      <t xml:space="preserve">convert the receipt to a PDF, JPG, or PNG digital file. </t>
    </r>
    <r>
      <rPr>
        <i/>
        <sz val="10"/>
        <color theme="1"/>
        <rFont val="Calibri"/>
        <family val="2"/>
        <scheme val="minor"/>
      </rPr>
      <t>Make sure all digital copies are completely legible.</t>
    </r>
    <r>
      <rPr>
        <sz val="10"/>
        <color theme="1"/>
        <rFont val="Calibri"/>
        <family val="2"/>
        <scheme val="minor"/>
      </rPr>
      <t xml:space="preserve"> (Please retain your original receipts for at least one month in case the MAFP has trouble with the digital copies.)</t>
    </r>
    <r>
      <rPr>
        <i/>
        <sz val="10"/>
        <color theme="1"/>
        <rFont val="Calibri"/>
        <family val="2"/>
        <scheme val="minor"/>
      </rPr>
      <t xml:space="preserve">
</t>
    </r>
    <r>
      <rPr>
        <sz val="3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4.</t>
    </r>
    <r>
      <rPr>
        <sz val="10"/>
        <color theme="1"/>
        <rFont val="Calibri"/>
        <family val="2"/>
        <scheme val="minor"/>
      </rPr>
      <t xml:space="preserve"> Attach your completed form and all matching digital receipt files to an email and send to the MAFP.
</t>
    </r>
    <r>
      <rPr>
        <sz val="7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•  </t>
    </r>
    <r>
      <rPr>
        <i/>
        <sz val="10"/>
        <color theme="1"/>
        <rFont val="Calibri"/>
        <family val="2"/>
        <scheme val="minor"/>
      </rPr>
      <t xml:space="preserve">Reimbursement will be in accordance with MAFP policy (copy available upon request).
</t>
    </r>
    <r>
      <rPr>
        <sz val="10"/>
        <color theme="1"/>
        <rFont val="Calibri"/>
        <family val="2"/>
        <scheme val="minor"/>
      </rPr>
      <t xml:space="preserve">•  </t>
    </r>
    <r>
      <rPr>
        <i/>
        <sz val="10"/>
        <color theme="1"/>
        <rFont val="Calibri"/>
        <family val="2"/>
        <scheme val="minor"/>
      </rPr>
      <t xml:space="preserve">Except for mileage, expenses over $30 will not be reimbursed without a receipt.
</t>
    </r>
    <r>
      <rPr>
        <sz val="10"/>
        <color theme="1"/>
        <rFont val="Calibri"/>
        <family val="2"/>
        <scheme val="minor"/>
      </rPr>
      <t xml:space="preserve">•  </t>
    </r>
    <r>
      <rPr>
        <i/>
        <sz val="10"/>
        <color theme="1"/>
        <rFont val="Calibri"/>
        <family val="2"/>
        <scheme val="minor"/>
      </rPr>
      <t>Meals not to exceed $60 per day. MUST BE ITEMIZED to receive reimbursement.</t>
    </r>
  </si>
  <si>
    <t>Kansas City Convention Center</t>
  </si>
  <si>
    <t>301 W 13th St</t>
  </si>
  <si>
    <t>Kansas City, MO 64105</t>
  </si>
  <si>
    <t>2024 AAFP National Conference</t>
  </si>
  <si>
    <t>8/1/2024 - 8/3/2024</t>
  </si>
  <si>
    <t>200.20F</t>
  </si>
  <si>
    <t>IRS rate eff. 1/1/24: $0.67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</si>
</sst>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3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9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4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/>
    <xf numFmtId="164" fontId="3" fillId="4" borderId="11" xfId="0" applyNumberFormat="1" applyFont="1" applyFill="1" applyBorder="1" applyAlignment="1">
      <alignment horizontal="right" indent="1"/>
    </xf>
    <xf numFmtId="164" fontId="3" fillId="4" borderId="12" xfId="0" applyNumberFormat="1" applyFont="1" applyFill="1" applyBorder="1" applyAlignment="1">
      <alignment horizontal="right" indent="1"/>
    </xf>
    <xf numFmtId="164" fontId="3" fillId="4" borderId="13" xfId="0" applyNumberFormat="1" applyFont="1" applyFill="1" applyBorder="1" applyAlignment="1">
      <alignment horizontal="right" inden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 indent="1"/>
    </xf>
    <xf numFmtId="44" fontId="3" fillId="0" borderId="6" xfId="0" applyNumberFormat="1" applyFont="1" applyBorder="1" applyAlignment="1">
      <alignment horizontal="right" vertical="center"/>
    </xf>
    <xf numFmtId="44" fontId="3" fillId="0" borderId="6" xfId="0" applyNumberFormat="1" applyFont="1" applyBorder="1" applyAlignment="1">
      <alignment vertical="center"/>
    </xf>
    <xf numFmtId="14" fontId="3" fillId="0" borderId="0" xfId="0" applyNumberFormat="1" applyFont="1"/>
    <xf numFmtId="44" fontId="3" fillId="0" borderId="0" xfId="0" applyNumberFormat="1" applyFont="1"/>
    <xf numFmtId="0" fontId="3" fillId="0" borderId="7" xfId="0" applyFont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center" wrapText="1"/>
    </xf>
    <xf numFmtId="14" fontId="3" fillId="0" borderId="1" xfId="0" applyNumberFormat="1" applyFont="1" applyBorder="1" applyAlignment="1" applyProtection="1">
      <alignment vertical="center"/>
      <protection locked="0"/>
    </xf>
    <xf numFmtId="0" fontId="3" fillId="7" borderId="0" xfId="0" applyFont="1" applyFill="1" applyAlignment="1">
      <alignment horizontal="right" vertical="center"/>
    </xf>
    <xf numFmtId="164" fontId="19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14" fontId="1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Calibri"/>
        <family val="2"/>
        <scheme val="minor"/>
      </font>
      <numFmt numFmtId="164" formatCode="&quot;$&quot;#,##0.0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&quot;$&quot;#,##0.00"/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</border>
      <protection locked="1" hidden="0"/>
    </dxf>
    <dxf>
      <border>
        <top style="thin">
          <color theme="0"/>
        </top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relativeIndent="1" justifyLastLine="0" shrinkToFit="0" readingOrder="0"/>
      <border diagonalUp="0" diagonalDown="0"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relativeIndent="1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relativeIndent="1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relativeIndent="-1" justifyLastLine="0" shrinkToFit="1" readingOrder="0"/>
      <border diagonalUp="0" diagonalDown="0"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relativeIndent="-1" justifyLastLine="0" shrinkToFit="0" readingOrder="0"/>
      <border diagonalUp="0" diagonalDown="0"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2" tint="-0.24994659260841701"/>
        </top>
        <bottom style="thin">
          <color theme="0"/>
        </bottom>
      </border>
      <protection locked="1" hidden="0"/>
    </dxf>
    <dxf>
      <protection locked="0" hidden="0"/>
    </dxf>
    <dxf>
      <border>
        <top style="thin">
          <color theme="2" tint="-0.24994659260841701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755374</xdr:colOff>
      <xdr:row>3</xdr:row>
      <xdr:rowOff>43732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39" y="0"/>
          <a:ext cx="1600200" cy="6400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56EF37-740B-4F78-954D-929274E7E91D}" name="Receipts" displayName="Receipts" ref="M4:V31" totalsRowCount="1" headerRowDxfId="41" dataDxfId="40" totalsRowDxfId="39" totalsRowBorderDxfId="38">
  <tableColumns count="10">
    <tableColumn id="1" xr3:uid="{ED34D272-CB29-4B68-A263-0125A71F4294}" name="Purchase Date" dataDxfId="37" totalsRowDxfId="36"/>
    <tableColumn id="2" xr3:uid="{B15AADFF-05E2-495C-B8AF-D7C97A6D9FB9}" name="Expense Type" dataDxfId="35" totalsRowDxfId="34"/>
    <tableColumn id="9" xr3:uid="{EF4D3ABA-6EEC-445A-81EF-98AD515A81DB}" name="Miles Driven" dataDxfId="33" totalsRowDxfId="32"/>
    <tableColumn id="3" xr3:uid="{310C45A3-2850-424D-A175-6C77C8793B9A}" name="Purchased From _x000a_(e.g., restaurant name)" dataDxfId="31" totalsRowDxfId="30"/>
    <tableColumn id="6" xr3:uid="{25D5132F-9450-44A7-A503-2C0204368F8D}" name="Receipt Total" totalsRowLabel="TOTAL REIMBURSEMENT:" dataDxfId="29" totalsRowDxfId="28"/>
    <tableColumn id="10" xr3:uid="{70BA73CD-EFF0-4068-96AD-CB17687D85F6}" name="Mileage Dollars Calculation" dataDxfId="27" totalsRowDxfId="26">
      <calculatedColumnFormula>IF(Receipts[[#This Row],[Expense Type]]="","",IF(ISNUMBER(SEARCH("mileage",Receipts[[#This Row],[Expense Type]])),Receipts[[#This Row],[Miles Driven]]*_xlfn.TEXTAFTER($O$2,"$"),"n/a"))</calculatedColumnFormula>
    </tableColumn>
    <tableColumn id="4" xr3:uid="{0C2439DA-E40E-433A-83DE-64840EF9D1EA}" name="Amount You Want Reimbursed" totalsRowFunction="sum" dataDxfId="25" totalsRowDxfId="24"/>
    <tableColumn id="5" xr3:uid="{2C6C45BF-3CB3-4C7F-A873-9817EF3F3E32}" name="Notes _x000a_(e.g., &quot;splitting with Pat Smith&quot;)" dataDxfId="23" totalsRowDxfId="22"/>
    <tableColumn id="7" xr3:uid="{243F4258-34A6-4D3F-98EE-B8E5D084FDB0}" name="Expense Code" dataDxfId="21" totalsRowDxfId="20">
      <calculatedColumnFormula>IF(Receipts[[#This Row],[Expense Type]]="","",INDEX(ExpenseCodes[code],MATCH(Receipts[[#This Row],[Expense Type]],ExpenseCodes[Eligible Expenses:],0)))</calculatedColumnFormula>
    </tableColumn>
    <tableColumn id="8" xr3:uid="{B76BA6F5-D025-4174-AC96-06E3A4232CDF}" name="Receipt Provided" dataDxfId="19" totalsRowDxfId="1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5E7CAF-D01B-451D-98E4-8021B59BCC49}" name="ExpenseCodes" displayName="ExpenseCodes" ref="E17:F27" totalsRowShown="0" headerRowDxfId="17" dataDxfId="15" headerRowBorderDxfId="16" tableBorderDxfId="14" totalsRowBorderDxfId="13">
  <tableColumns count="2">
    <tableColumn id="2" xr3:uid="{04EA8D55-1AB3-4364-A952-3EB24965A9FF}" name="code" dataDxfId="12"/>
    <tableColumn id="1" xr3:uid="{F71F0CF6-003C-42A6-86E0-470B541BD877}" name="Eligible Expenses:" dataDxfId="1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C0765E-FEAC-49EC-A849-81A5F725C2EA}" name="Summary" displayName="Summary" ref="H24:K30" totalsRowCount="1" headerRowDxfId="10" dataDxfId="9" totalsRowDxfId="8">
  <tableColumns count="4">
    <tableColumn id="1" xr3:uid="{9D9A3C0E-C812-4547-A71C-202AD9BFE6AF}" name="Expense Code" dataDxfId="7" totalsRowDxfId="6"/>
    <tableColumn id="2" xr3:uid="{D28BC498-29FB-43E9-BB4C-3992ACD97D49}" name="Class Code" totalsRowLabel="AMOUNT TO REIMBURSE:" dataDxfId="5" totalsRowDxfId="4"/>
    <tableColumn id="3" xr3:uid="{9F2D8F9E-B17F-4940-9912-C61F9DA1AA05}" name="Expense" totalsRowFunction="sum" dataDxfId="3" totalsRowDxfId="2">
      <calculatedColumnFormula>SUMIF(Receipts[Expense Code],Summary[[#This Row],[Expense Code]],Receipts[Amount You Want Reimbursed])</calculatedColumnFormula>
    </tableColumn>
    <tableColumn id="4" xr3:uid="{355D6F0B-0521-435B-9D36-0760ECB6BEC2}" name="Reimburse" totalsRowFunction="sum" dataDxfId="1" totalsRowDxfId="0">
      <calculatedColumnFormula>IF(Summary[[#Totals],[Expense]]&gt;1800,Summary[[#This Row],[Expense]]*(1800/(Summary[[#Totals],[Expense]])),Summary[[#This Row],[Expense]])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FF15-171D-4649-979F-02DBA83F48DD}">
  <dimension ref="B1:W38"/>
  <sheetViews>
    <sheetView showGridLines="0" tabSelected="1" zoomScale="130" zoomScaleNormal="13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7109375" style="12" customWidth="1"/>
    <col min="2" max="2" width="12.7109375" style="12" customWidth="1"/>
    <col min="3" max="3" width="40.7109375" style="12" customWidth="1"/>
    <col min="4" max="4" width="2.7109375" style="12" customWidth="1"/>
    <col min="5" max="5" width="5.7109375" style="12" customWidth="1"/>
    <col min="6" max="6" width="34.7109375" style="12" customWidth="1"/>
    <col min="7" max="7" width="6.7109375" style="12" customWidth="1"/>
    <col min="8" max="9" width="11.7109375" style="12" customWidth="1"/>
    <col min="10" max="10" width="9.7109375" style="12" customWidth="1"/>
    <col min="11" max="11" width="10.7109375" style="12" customWidth="1"/>
    <col min="12" max="12" width="4.7109375" style="12" customWidth="1"/>
    <col min="13" max="13" width="12.7109375" style="52" customWidth="1"/>
    <col min="14" max="14" width="34.7109375" style="12" customWidth="1"/>
    <col min="15" max="15" width="7.7109375" style="12" customWidth="1"/>
    <col min="16" max="16" width="30.7109375" style="12" customWidth="1"/>
    <col min="17" max="17" width="11.7109375" style="53" customWidth="1"/>
    <col min="18" max="18" width="8.7109375" style="13" customWidth="1"/>
    <col min="19" max="19" width="11.7109375" style="53" customWidth="1"/>
    <col min="20" max="20" width="28.7109375" style="12" customWidth="1"/>
    <col min="21" max="21" width="8.7109375" style="12" customWidth="1"/>
    <col min="22" max="22" width="8.7109375" style="14" customWidth="1"/>
    <col min="23" max="23" width="9.140625" style="14"/>
    <col min="24" max="16384" width="9.140625" style="12"/>
  </cols>
  <sheetData>
    <row r="1" spans="2:23" ht="15.95" customHeight="1" x14ac:dyDescent="0.2">
      <c r="Q1" s="70" t="s">
        <v>0</v>
      </c>
      <c r="S1" s="70" t="s">
        <v>1</v>
      </c>
    </row>
    <row r="2" spans="2:23" ht="15.95" customHeight="1" x14ac:dyDescent="0.2">
      <c r="M2" s="66" t="s">
        <v>2</v>
      </c>
      <c r="O2" s="65" t="s">
        <v>59</v>
      </c>
      <c r="Q2" s="70"/>
      <c r="S2" s="70"/>
    </row>
    <row r="3" spans="2:23" ht="15.95" customHeight="1" x14ac:dyDescent="0.35">
      <c r="C3" s="15"/>
      <c r="D3" s="15"/>
      <c r="E3" s="15"/>
      <c r="F3" s="16"/>
      <c r="H3" s="15"/>
      <c r="I3" s="15"/>
      <c r="J3" s="15"/>
      <c r="K3" s="16"/>
      <c r="L3" s="16"/>
      <c r="M3" s="66"/>
      <c r="N3" s="17" t="s">
        <v>3</v>
      </c>
      <c r="O3" s="65"/>
      <c r="P3" s="13"/>
      <c r="Q3" s="18">
        <f>SUM(Receipts[Receipt Total])</f>
        <v>0</v>
      </c>
      <c r="R3" s="19">
        <f>SUM(Receipts[Mileage Dollars Calculation])</f>
        <v>0</v>
      </c>
      <c r="S3" s="20">
        <f>SUM(Receipts[Amount You Want Reimbursed])</f>
        <v>0</v>
      </c>
      <c r="U3" s="61" t="s">
        <v>4</v>
      </c>
      <c r="V3" s="61"/>
      <c r="W3" s="12"/>
    </row>
    <row r="4" spans="2:23" ht="44.1" customHeight="1" x14ac:dyDescent="0.2">
      <c r="B4" s="64" t="s">
        <v>5</v>
      </c>
      <c r="C4" s="64"/>
      <c r="D4" s="64"/>
      <c r="E4" s="64"/>
      <c r="F4" s="64"/>
      <c r="G4" s="64"/>
      <c r="H4" s="64"/>
      <c r="I4" s="64"/>
      <c r="J4" s="64"/>
      <c r="K4" s="64"/>
      <c r="L4" s="21"/>
      <c r="M4" s="22" t="s">
        <v>6</v>
      </c>
      <c r="N4" s="23" t="s">
        <v>7</v>
      </c>
      <c r="O4" s="24" t="s">
        <v>8</v>
      </c>
      <c r="P4" s="23" t="s">
        <v>9</v>
      </c>
      <c r="Q4" s="25" t="s">
        <v>10</v>
      </c>
      <c r="R4" s="55" t="s">
        <v>11</v>
      </c>
      <c r="S4" s="23" t="s">
        <v>12</v>
      </c>
      <c r="T4" s="23" t="s">
        <v>13</v>
      </c>
      <c r="U4" s="26" t="s">
        <v>14</v>
      </c>
      <c r="V4" s="26" t="s">
        <v>15</v>
      </c>
      <c r="W4" s="12"/>
    </row>
    <row r="5" spans="2:23" s="31" customFormat="1" ht="15.95" customHeight="1" x14ac:dyDescent="0.2">
      <c r="B5" s="27"/>
      <c r="C5" s="17" t="s">
        <v>16</v>
      </c>
      <c r="D5" s="17"/>
      <c r="E5" s="17"/>
      <c r="F5" s="71" t="s">
        <v>52</v>
      </c>
      <c r="G5" s="71"/>
      <c r="H5" s="71"/>
      <c r="I5" s="71"/>
      <c r="J5" s="71"/>
      <c r="K5" s="71"/>
      <c r="L5" s="28"/>
      <c r="M5" s="1"/>
      <c r="N5" s="7"/>
      <c r="O5" s="3"/>
      <c r="P5" s="8"/>
      <c r="Q5" s="4"/>
      <c r="R5" s="29" t="str">
        <f>IF(Receipts[[#This Row],[Expense Type]]="","",IF(ISNUMBER(SEARCH("mileage",Receipts[[#This Row],[Expense Type]])),Receipts[[#This Row],[Miles Driven]]*_xlfn.TEXTAFTER($O$2,"$"),"n/a"))</f>
        <v/>
      </c>
      <c r="S5" s="4"/>
      <c r="T5" s="2"/>
      <c r="U5" s="30" t="str">
        <f>IF(Receipts[[#This Row],[Expense Type]]="","",INDEX(ExpenseCodes[code],MATCH(Receipts[[#This Row],[Expense Type]],ExpenseCodes[Eligible Expenses:],0)))</f>
        <v/>
      </c>
      <c r="V5" s="54"/>
    </row>
    <row r="6" spans="2:23" s="31" customFormat="1" ht="15.95" customHeight="1" x14ac:dyDescent="0.25">
      <c r="B6" s="27" t="s">
        <v>17</v>
      </c>
      <c r="C6" s="5"/>
      <c r="F6" s="71"/>
      <c r="G6" s="71"/>
      <c r="H6" s="71"/>
      <c r="I6" s="71"/>
      <c r="J6" s="71"/>
      <c r="K6" s="71"/>
      <c r="L6" s="28"/>
      <c r="M6" s="6"/>
      <c r="N6" s="7"/>
      <c r="O6" s="3"/>
      <c r="P6" s="8"/>
      <c r="Q6" s="4"/>
      <c r="R6" s="9" t="str">
        <f>IF(Receipts[[#This Row],[Expense Type]]="","",IF(ISNUMBER(SEARCH("mileage",Receipts[[#This Row],[Expense Type]])),Receipts[[#This Row],[Miles Driven]]*_xlfn.TEXTAFTER($O$2,"$"),"n/a"))</f>
        <v/>
      </c>
      <c r="S6" s="4"/>
      <c r="T6" s="2"/>
      <c r="U6" s="10" t="str">
        <f>IF(Receipts[[#This Row],[Expense Type]]="","",INDEX(ExpenseCodes[code],MATCH(Receipts[[#This Row],[Expense Type]],ExpenseCodes[Eligible Expenses:],0)))</f>
        <v/>
      </c>
      <c r="V6" s="11"/>
    </row>
    <row r="7" spans="2:23" s="31" customFormat="1" ht="15.95" customHeight="1" x14ac:dyDescent="0.25">
      <c r="B7" s="28" t="s">
        <v>18</v>
      </c>
      <c r="C7" s="5"/>
      <c r="F7" s="71"/>
      <c r="G7" s="71"/>
      <c r="H7" s="71"/>
      <c r="I7" s="71"/>
      <c r="J7" s="71"/>
      <c r="K7" s="71"/>
      <c r="L7" s="28"/>
      <c r="M7" s="6"/>
      <c r="N7" s="7"/>
      <c r="O7" s="3"/>
      <c r="P7" s="8"/>
      <c r="Q7" s="4"/>
      <c r="R7" s="9" t="str">
        <f>IF(Receipts[[#This Row],[Expense Type]]="","",IF(ISNUMBER(SEARCH("mileage",Receipts[[#This Row],[Expense Type]])),Receipts[[#This Row],[Miles Driven]]*_xlfn.TEXTAFTER($O$2,"$"),"n/a"))</f>
        <v/>
      </c>
      <c r="S7" s="4"/>
      <c r="T7" s="2"/>
      <c r="U7" s="10" t="str">
        <f>IF(Receipts[[#This Row],[Expense Type]]="","",INDEX(ExpenseCodes[code],MATCH(Receipts[[#This Row],[Expense Type]],ExpenseCodes[Eligible Expenses:],0)))</f>
        <v/>
      </c>
      <c r="V7" s="11"/>
    </row>
    <row r="8" spans="2:23" s="31" customFormat="1" ht="15.95" customHeight="1" x14ac:dyDescent="0.25">
      <c r="B8" s="28" t="s">
        <v>19</v>
      </c>
      <c r="C8" s="5"/>
      <c r="F8" s="71"/>
      <c r="G8" s="71"/>
      <c r="H8" s="71"/>
      <c r="I8" s="71"/>
      <c r="J8" s="71"/>
      <c r="K8" s="71"/>
      <c r="L8" s="28"/>
      <c r="M8" s="6"/>
      <c r="N8" s="7"/>
      <c r="O8" s="3"/>
      <c r="P8" s="8"/>
      <c r="Q8" s="4"/>
      <c r="R8" s="9" t="str">
        <f>IF(Receipts[[#This Row],[Expense Type]]="","",IF(ISNUMBER(SEARCH("mileage",Receipts[[#This Row],[Expense Type]])),Receipts[[#This Row],[Miles Driven]]*_xlfn.TEXTAFTER($O$2,"$"),"n/a"))</f>
        <v/>
      </c>
      <c r="S8" s="4"/>
      <c r="T8" s="2"/>
      <c r="U8" s="10" t="str">
        <f>IF(Receipts[[#This Row],[Expense Type]]="","",INDEX(ExpenseCodes[code],MATCH(Receipts[[#This Row],[Expense Type]],ExpenseCodes[Eligible Expenses:],0)))</f>
        <v/>
      </c>
      <c r="V8" s="11"/>
    </row>
    <row r="9" spans="2:23" s="31" customFormat="1" ht="15.95" customHeight="1" x14ac:dyDescent="0.25">
      <c r="B9" s="28" t="s">
        <v>20</v>
      </c>
      <c r="C9" s="7"/>
      <c r="F9" s="71"/>
      <c r="G9" s="71"/>
      <c r="H9" s="71"/>
      <c r="I9" s="71"/>
      <c r="J9" s="71"/>
      <c r="K9" s="71"/>
      <c r="L9" s="28"/>
      <c r="M9" s="6"/>
      <c r="N9" s="7"/>
      <c r="O9" s="3"/>
      <c r="P9" s="8"/>
      <c r="Q9" s="4"/>
      <c r="R9" s="9" t="str">
        <f>IF(Receipts[[#This Row],[Expense Type]]="","",IF(ISNUMBER(SEARCH("mileage",Receipts[[#This Row],[Expense Type]])),Receipts[[#This Row],[Miles Driven]]*_xlfn.TEXTAFTER($O$2,"$"),"n/a"))</f>
        <v/>
      </c>
      <c r="S9" s="4"/>
      <c r="T9" s="2"/>
      <c r="U9" s="10" t="str">
        <f>IF(Receipts[[#This Row],[Expense Type]]="","",INDEX(ExpenseCodes[code],MATCH(Receipts[[#This Row],[Expense Type]],ExpenseCodes[Eligible Expenses:],0)))</f>
        <v/>
      </c>
      <c r="V9" s="11"/>
    </row>
    <row r="10" spans="2:23" s="31" customFormat="1" ht="15.95" customHeight="1" x14ac:dyDescent="0.25">
      <c r="B10" s="32"/>
      <c r="C10" s="62" t="s">
        <v>21</v>
      </c>
      <c r="D10" s="33"/>
      <c r="E10" s="33"/>
      <c r="F10" s="71"/>
      <c r="G10" s="71"/>
      <c r="H10" s="71"/>
      <c r="I10" s="71"/>
      <c r="J10" s="71"/>
      <c r="K10" s="71"/>
      <c r="L10" s="28"/>
      <c r="M10" s="6"/>
      <c r="N10" s="7"/>
      <c r="O10" s="3"/>
      <c r="P10" s="8"/>
      <c r="Q10" s="4"/>
      <c r="R10" s="9" t="str">
        <f>IF(Receipts[[#This Row],[Expense Type]]="","",IF(ISNUMBER(SEARCH("mileage",Receipts[[#This Row],[Expense Type]])),Receipts[[#This Row],[Miles Driven]]*_xlfn.TEXTAFTER($O$2,"$"),"n/a"))</f>
        <v/>
      </c>
      <c r="S10" s="4"/>
      <c r="T10" s="2"/>
      <c r="U10" s="10" t="str">
        <f>IF(Receipts[[#This Row],[Expense Type]]="","",INDEX(ExpenseCodes[code],MATCH(Receipts[[#This Row],[Expense Type]],ExpenseCodes[Eligible Expenses:],0)))</f>
        <v/>
      </c>
      <c r="V10" s="11"/>
    </row>
    <row r="11" spans="2:23" s="31" customFormat="1" ht="15.95" customHeight="1" x14ac:dyDescent="0.25">
      <c r="B11" s="32"/>
      <c r="C11" s="63"/>
      <c r="D11" s="33"/>
      <c r="E11" s="33"/>
      <c r="F11" s="71"/>
      <c r="G11" s="71"/>
      <c r="H11" s="71"/>
      <c r="I11" s="71"/>
      <c r="J11" s="71"/>
      <c r="K11" s="71"/>
      <c r="L11" s="28"/>
      <c r="M11" s="6"/>
      <c r="N11" s="7"/>
      <c r="O11" s="3"/>
      <c r="P11" s="8"/>
      <c r="Q11" s="4"/>
      <c r="R11" s="9" t="str">
        <f>IF(Receipts[[#This Row],[Expense Type]]="","",IF(ISNUMBER(SEARCH("mileage",Receipts[[#This Row],[Expense Type]])),Receipts[[#This Row],[Miles Driven]]*_xlfn.TEXTAFTER($O$2,"$"),"n/a"))</f>
        <v/>
      </c>
      <c r="S11" s="4"/>
      <c r="T11" s="2"/>
      <c r="U11" s="10" t="str">
        <f>IF(Receipts[[#This Row],[Expense Type]]="","",INDEX(ExpenseCodes[code],MATCH(Receipts[[#This Row],[Expense Type]],ExpenseCodes[Eligible Expenses:],0)))</f>
        <v/>
      </c>
      <c r="V11" s="11"/>
    </row>
    <row r="12" spans="2:23" s="31" customFormat="1" ht="15.95" customHeight="1" x14ac:dyDescent="0.25">
      <c r="B12" s="37" t="s">
        <v>22</v>
      </c>
      <c r="D12" s="34"/>
      <c r="E12" s="34"/>
      <c r="F12" s="71"/>
      <c r="G12" s="71"/>
      <c r="H12" s="71"/>
      <c r="I12" s="71"/>
      <c r="J12" s="71"/>
      <c r="K12" s="71"/>
      <c r="L12" s="28"/>
      <c r="M12" s="1"/>
      <c r="N12" s="7"/>
      <c r="O12" s="3"/>
      <c r="P12" s="8"/>
      <c r="Q12" s="4"/>
      <c r="R12" s="9" t="str">
        <f>IF(Receipts[[#This Row],[Expense Type]]="","",IF(ISNUMBER(SEARCH("mileage",Receipts[[#This Row],[Expense Type]])),Receipts[[#This Row],[Miles Driven]]*_xlfn.TEXTAFTER($O$2,"$"),"n/a"))</f>
        <v/>
      </c>
      <c r="S12" s="4"/>
      <c r="T12" s="2"/>
      <c r="U12" s="10" t="str">
        <f>IF(Receipts[[#This Row],[Expense Type]]="","",INDEX(ExpenseCodes[code],MATCH(Receipts[[#This Row],[Expense Type]],ExpenseCodes[Eligible Expenses:],0)))</f>
        <v/>
      </c>
      <c r="V12" s="11"/>
    </row>
    <row r="13" spans="2:23" s="31" customFormat="1" ht="15.95" customHeight="1" x14ac:dyDescent="0.25">
      <c r="B13" s="31" t="s">
        <v>23</v>
      </c>
      <c r="C13" s="5"/>
      <c r="D13" s="34"/>
      <c r="E13" s="34"/>
      <c r="F13" s="71"/>
      <c r="G13" s="71"/>
      <c r="H13" s="71"/>
      <c r="I13" s="71"/>
      <c r="J13" s="71"/>
      <c r="K13" s="71"/>
      <c r="L13" s="28"/>
      <c r="M13" s="1"/>
      <c r="N13" s="7"/>
      <c r="O13" s="3"/>
      <c r="P13" s="8"/>
      <c r="Q13" s="4"/>
      <c r="R13" s="9" t="str">
        <f>IF(Receipts[[#This Row],[Expense Type]]="","",IF(ISNUMBER(SEARCH("mileage",Receipts[[#This Row],[Expense Type]])),Receipts[[#This Row],[Miles Driven]]*_xlfn.TEXTAFTER($O$2,"$"),"n/a"))</f>
        <v/>
      </c>
      <c r="S13" s="4"/>
      <c r="T13" s="2"/>
      <c r="U13" s="10" t="str">
        <f>IF(Receipts[[#This Row],[Expense Type]]="","",INDEX(ExpenseCodes[code],MATCH(Receipts[[#This Row],[Expense Type]],ExpenseCodes[Eligible Expenses:],0)))</f>
        <v/>
      </c>
      <c r="V13" s="11"/>
    </row>
    <row r="14" spans="2:23" s="31" customFormat="1" ht="15.95" customHeight="1" x14ac:dyDescent="0.25">
      <c r="B14" s="31" t="s">
        <v>24</v>
      </c>
      <c r="C14" s="5"/>
      <c r="D14" s="34"/>
      <c r="E14" s="34"/>
      <c r="F14" s="71"/>
      <c r="G14" s="71"/>
      <c r="H14" s="71"/>
      <c r="I14" s="71"/>
      <c r="J14" s="71"/>
      <c r="K14" s="71"/>
      <c r="L14" s="28"/>
      <c r="M14" s="1"/>
      <c r="N14" s="7"/>
      <c r="O14" s="3"/>
      <c r="P14" s="8"/>
      <c r="Q14" s="4"/>
      <c r="R14" s="9" t="str">
        <f>IF(Receipts[[#This Row],[Expense Type]]="","",IF(ISNUMBER(SEARCH("mileage",Receipts[[#This Row],[Expense Type]])),Receipts[[#This Row],[Miles Driven]]*_xlfn.TEXTAFTER($O$2,"$"),"n/a"))</f>
        <v/>
      </c>
      <c r="S14" s="4"/>
      <c r="T14" s="2"/>
      <c r="U14" s="10" t="str">
        <f>IF(Receipts[[#This Row],[Expense Type]]="","",INDEX(ExpenseCodes[code],MATCH(Receipts[[#This Row],[Expense Type]],ExpenseCodes[Eligible Expenses:],0)))</f>
        <v/>
      </c>
      <c r="V14" s="11"/>
    </row>
    <row r="15" spans="2:23" s="31" customFormat="1" ht="15.95" customHeight="1" x14ac:dyDescent="0.25">
      <c r="B15" s="31" t="s">
        <v>25</v>
      </c>
      <c r="C15" s="5"/>
      <c r="E15" s="34"/>
      <c r="F15" s="71"/>
      <c r="G15" s="71"/>
      <c r="H15" s="71"/>
      <c r="I15" s="71"/>
      <c r="J15" s="71"/>
      <c r="K15" s="71"/>
      <c r="L15" s="28"/>
      <c r="M15" s="1"/>
      <c r="N15" s="7"/>
      <c r="O15" s="3"/>
      <c r="P15" s="8"/>
      <c r="Q15" s="4"/>
      <c r="R15" s="9" t="str">
        <f>IF(Receipts[[#This Row],[Expense Type]]="","",IF(ISNUMBER(SEARCH("mileage",Receipts[[#This Row],[Expense Type]])),Receipts[[#This Row],[Miles Driven]]*_xlfn.TEXTAFTER($O$2,"$"),"n/a"))</f>
        <v/>
      </c>
      <c r="S15" s="4"/>
      <c r="T15" s="7"/>
      <c r="U15" s="10" t="str">
        <f>IF(Receipts[[#This Row],[Expense Type]]="","",INDEX(ExpenseCodes[code],MATCH(Receipts[[#This Row],[Expense Type]],ExpenseCodes[Eligible Expenses:],0)))</f>
        <v/>
      </c>
      <c r="V15" s="11"/>
    </row>
    <row r="16" spans="2:23" s="31" customFormat="1" ht="15.95" customHeight="1" x14ac:dyDescent="0.25">
      <c r="B16" s="31" t="s">
        <v>26</v>
      </c>
      <c r="C16" s="5"/>
      <c r="E16" s="34"/>
      <c r="F16" s="28"/>
      <c r="G16" s="34"/>
      <c r="H16" s="28"/>
      <c r="I16" s="28"/>
      <c r="J16" s="28"/>
      <c r="K16" s="28"/>
      <c r="L16" s="28"/>
      <c r="M16" s="1"/>
      <c r="N16" s="7"/>
      <c r="O16" s="3"/>
      <c r="P16" s="8"/>
      <c r="Q16" s="4"/>
      <c r="R16" s="9" t="str">
        <f>IF(Receipts[[#This Row],[Expense Type]]="","",IF(ISNUMBER(SEARCH("mileage",Receipts[[#This Row],[Expense Type]])),Receipts[[#This Row],[Miles Driven]]*_xlfn.TEXTAFTER($O$2,"$"),"n/a"))</f>
        <v/>
      </c>
      <c r="S16" s="4"/>
      <c r="T16" s="7"/>
      <c r="U16" s="10" t="str">
        <f>IF(Receipts[[#This Row],[Expense Type]]="","",INDEX(ExpenseCodes[code],MATCH(Receipts[[#This Row],[Expense Type]],ExpenseCodes[Eligible Expenses:],0)))</f>
        <v/>
      </c>
      <c r="V16" s="11"/>
    </row>
    <row r="17" spans="2:23" s="31" customFormat="1" ht="15.95" customHeight="1" x14ac:dyDescent="0.25">
      <c r="E17" s="35" t="s">
        <v>27</v>
      </c>
      <c r="F17" s="36" t="s">
        <v>28</v>
      </c>
      <c r="G17" s="34"/>
      <c r="H17" s="67" t="s">
        <v>29</v>
      </c>
      <c r="I17" s="67"/>
      <c r="J17" s="67"/>
      <c r="K17" s="28"/>
      <c r="L17" s="28"/>
      <c r="M17" s="1"/>
      <c r="N17" s="7"/>
      <c r="O17" s="3"/>
      <c r="P17" s="8"/>
      <c r="Q17" s="4"/>
      <c r="R17" s="9" t="str">
        <f>IF(Receipts[[#This Row],[Expense Type]]="","",IF(ISNUMBER(SEARCH("mileage",Receipts[[#This Row],[Expense Type]])),Receipts[[#This Row],[Miles Driven]]*_xlfn.TEXTAFTER($O$2,"$"),"n/a"))</f>
        <v/>
      </c>
      <c r="S17" s="4"/>
      <c r="T17" s="7"/>
      <c r="U17" s="10" t="str">
        <f>IF(Receipts[[#This Row],[Expense Type]]="","",INDEX(ExpenseCodes[code],MATCH(Receipts[[#This Row],[Expense Type]],ExpenseCodes[Eligible Expenses:],0)))</f>
        <v/>
      </c>
      <c r="V17" s="11"/>
    </row>
    <row r="18" spans="2:23" s="31" customFormat="1" ht="15.95" customHeight="1" x14ac:dyDescent="0.2">
      <c r="B18" s="37" t="s">
        <v>30</v>
      </c>
      <c r="E18" s="38">
        <v>7250</v>
      </c>
      <c r="F18" s="39" t="s">
        <v>31</v>
      </c>
      <c r="G18" s="34"/>
      <c r="H18" s="12" t="s">
        <v>32</v>
      </c>
      <c r="I18" s="12"/>
      <c r="J18" s="12" t="s">
        <v>20</v>
      </c>
      <c r="K18" s="28"/>
      <c r="L18" s="28"/>
      <c r="M18" s="1"/>
      <c r="N18" s="7"/>
      <c r="O18" s="3"/>
      <c r="P18" s="8"/>
      <c r="Q18" s="4"/>
      <c r="R18" s="9" t="str">
        <f>IF(Receipts[[#This Row],[Expense Type]]="","",IF(ISNUMBER(SEARCH("mileage",Receipts[[#This Row],[Expense Type]])),Receipts[[#This Row],[Miles Driven]]*_xlfn.TEXTAFTER($O$2,"$"),"n/a"))</f>
        <v/>
      </c>
      <c r="S18" s="4"/>
      <c r="T18" s="7"/>
      <c r="U18" s="10" t="str">
        <f>IF(Receipts[[#This Row],[Expense Type]]="","",INDEX(ExpenseCodes[code],MATCH(Receipts[[#This Row],[Expense Type]],ExpenseCodes[Eligible Expenses:],0)))</f>
        <v/>
      </c>
      <c r="V18" s="11"/>
    </row>
    <row r="19" spans="2:23" s="31" customFormat="1" ht="15.95" customHeight="1" x14ac:dyDescent="0.25">
      <c r="B19" s="31" t="s">
        <v>33</v>
      </c>
      <c r="C19" s="59" t="s">
        <v>56</v>
      </c>
      <c r="E19" s="40">
        <v>7230</v>
      </c>
      <c r="F19" s="39" t="s">
        <v>34</v>
      </c>
      <c r="G19" s="34"/>
      <c r="H19" s="68"/>
      <c r="I19" s="69"/>
      <c r="J19" s="56"/>
      <c r="K19" s="34"/>
      <c r="L19" s="34"/>
      <c r="M19" s="1"/>
      <c r="N19" s="7"/>
      <c r="O19" s="3"/>
      <c r="P19" s="8"/>
      <c r="Q19" s="4"/>
      <c r="R19" s="9" t="str">
        <f>IF(Receipts[[#This Row],[Expense Type]]="","",IF(ISNUMBER(SEARCH("mileage",Receipts[[#This Row],[Expense Type]])),Receipts[[#This Row],[Miles Driven]]*_xlfn.TEXTAFTER($O$2,"$"),"n/a"))</f>
        <v/>
      </c>
      <c r="S19" s="4"/>
      <c r="T19" s="7"/>
      <c r="U19" s="10" t="str">
        <f>IF(Receipts[[#This Row],[Expense Type]]="","",INDEX(ExpenseCodes[code],MATCH(Receipts[[#This Row],[Expense Type]],ExpenseCodes[Eligible Expenses:],0)))</f>
        <v/>
      </c>
      <c r="V19" s="11"/>
    </row>
    <row r="20" spans="2:23" s="31" customFormat="1" ht="15.95" customHeight="1" x14ac:dyDescent="0.2">
      <c r="B20" s="31" t="s">
        <v>35</v>
      </c>
      <c r="C20" s="59" t="s">
        <v>57</v>
      </c>
      <c r="E20" s="40">
        <v>7210</v>
      </c>
      <c r="F20" s="39" t="s">
        <v>36</v>
      </c>
      <c r="G20" s="34"/>
      <c r="H20" s="12" t="s">
        <v>37</v>
      </c>
      <c r="I20" s="12"/>
      <c r="J20" s="12" t="s">
        <v>20</v>
      </c>
      <c r="K20" s="34"/>
      <c r="L20" s="34"/>
      <c r="M20" s="1"/>
      <c r="N20" s="7"/>
      <c r="O20" s="3"/>
      <c r="P20" s="8"/>
      <c r="Q20" s="4"/>
      <c r="R20" s="9" t="str">
        <f>IF(Receipts[[#This Row],[Expense Type]]="","",IF(ISNUMBER(SEARCH("mileage",Receipts[[#This Row],[Expense Type]])),Receipts[[#This Row],[Miles Driven]]*_xlfn.TEXTAFTER($O$2,"$"),"n/a"))</f>
        <v/>
      </c>
      <c r="S20" s="4"/>
      <c r="T20" s="7"/>
      <c r="U20" s="10" t="str">
        <f>IF(Receipts[[#This Row],[Expense Type]]="","",INDEX(ExpenseCodes[code],MATCH(Receipts[[#This Row],[Expense Type]],ExpenseCodes[Eligible Expenses:],0)))</f>
        <v/>
      </c>
      <c r="V20" s="11"/>
    </row>
    <row r="21" spans="2:23" s="31" customFormat="1" ht="15.95" customHeight="1" x14ac:dyDescent="0.25">
      <c r="B21" s="31" t="s">
        <v>38</v>
      </c>
      <c r="C21" s="59" t="s">
        <v>53</v>
      </c>
      <c r="E21" s="40">
        <v>7220</v>
      </c>
      <c r="F21" s="39" t="s">
        <v>39</v>
      </c>
      <c r="G21" s="34"/>
      <c r="H21" s="68"/>
      <c r="I21" s="69"/>
      <c r="J21" s="56"/>
      <c r="K21" s="34"/>
      <c r="L21" s="34"/>
      <c r="M21" s="1"/>
      <c r="N21" s="7"/>
      <c r="O21" s="3"/>
      <c r="P21" s="8"/>
      <c r="Q21" s="4"/>
      <c r="R21" s="9" t="str">
        <f>IF(Receipts[[#This Row],[Expense Type]]="","",IF(ISNUMBER(SEARCH("mileage",Receipts[[#This Row],[Expense Type]])),Receipts[[#This Row],[Miles Driven]]*_xlfn.TEXTAFTER($O$2,"$"),"n/a"))</f>
        <v/>
      </c>
      <c r="S21" s="4"/>
      <c r="T21" s="7"/>
      <c r="U21" s="10" t="str">
        <f>IF(Receipts[[#This Row],[Expense Type]]="","",INDEX(ExpenseCodes[code],MATCH(Receipts[[#This Row],[Expense Type]],ExpenseCodes[Eligible Expenses:],0)))</f>
        <v/>
      </c>
      <c r="V21" s="11"/>
    </row>
    <row r="22" spans="2:23" s="31" customFormat="1" ht="15.95" customHeight="1" x14ac:dyDescent="0.25">
      <c r="C22" s="59" t="s">
        <v>54</v>
      </c>
      <c r="E22" s="40">
        <v>7220</v>
      </c>
      <c r="F22" s="39" t="s">
        <v>40</v>
      </c>
      <c r="G22" s="34"/>
      <c r="H22" s="72" t="s">
        <v>41</v>
      </c>
      <c r="I22" s="72"/>
      <c r="J22" s="72"/>
      <c r="K22" s="72"/>
      <c r="L22" s="34"/>
      <c r="M22" s="1"/>
      <c r="N22" s="7"/>
      <c r="O22" s="3"/>
      <c r="P22" s="8"/>
      <c r="Q22" s="4"/>
      <c r="R22" s="9" t="str">
        <f>IF(Receipts[[#This Row],[Expense Type]]="","",IF(ISNUMBER(SEARCH("mileage",Receipts[[#This Row],[Expense Type]])),Receipts[[#This Row],[Miles Driven]]*_xlfn.TEXTAFTER($O$2,"$"),"n/a"))</f>
        <v/>
      </c>
      <c r="S22" s="4"/>
      <c r="T22" s="7"/>
      <c r="U22" s="10" t="str">
        <f>IF(Receipts[[#This Row],[Expense Type]]="","",INDEX(ExpenseCodes[code],MATCH(Receipts[[#This Row],[Expense Type]],ExpenseCodes[Eligible Expenses:],0)))</f>
        <v/>
      </c>
      <c r="V22" s="11"/>
    </row>
    <row r="23" spans="2:23" s="31" customFormat="1" ht="15.95" customHeight="1" x14ac:dyDescent="0.25">
      <c r="C23" s="59" t="s">
        <v>55</v>
      </c>
      <c r="E23" s="40">
        <v>7220</v>
      </c>
      <c r="F23" s="39" t="s">
        <v>42</v>
      </c>
      <c r="G23" s="34"/>
      <c r="H23" s="72"/>
      <c r="I23" s="72"/>
      <c r="J23" s="72"/>
      <c r="K23" s="72"/>
      <c r="L23" s="34"/>
      <c r="M23" s="1"/>
      <c r="N23" s="7"/>
      <c r="O23" s="3"/>
      <c r="P23" s="8"/>
      <c r="Q23" s="4"/>
      <c r="R23" s="9" t="str">
        <f>IF(Receipts[[#This Row],[Expense Type]]="","",IF(ISNUMBER(SEARCH("mileage",Receipts[[#This Row],[Expense Type]])),Receipts[[#This Row],[Miles Driven]]*_xlfn.TEXTAFTER($O$2,"$"),"n/a"))</f>
        <v/>
      </c>
      <c r="S23" s="4"/>
      <c r="T23" s="7"/>
      <c r="U23" s="10" t="str">
        <f>IF(Receipts[[#This Row],[Expense Type]]="","",INDEX(ExpenseCodes[code],MATCH(Receipts[[#This Row],[Expense Type]],ExpenseCodes[Eligible Expenses:],0)))</f>
        <v/>
      </c>
      <c r="V23" s="11"/>
    </row>
    <row r="24" spans="2:23" s="31" customFormat="1" ht="15.95" customHeight="1" x14ac:dyDescent="0.25">
      <c r="E24" s="40">
        <v>7240</v>
      </c>
      <c r="F24" s="39" t="s">
        <v>43</v>
      </c>
      <c r="G24" s="34"/>
      <c r="H24" s="41" t="s">
        <v>14</v>
      </c>
      <c r="I24" s="41" t="s">
        <v>44</v>
      </c>
      <c r="J24" s="46" t="s">
        <v>45</v>
      </c>
      <c r="K24" s="57" t="s">
        <v>46</v>
      </c>
      <c r="M24" s="1"/>
      <c r="N24" s="7"/>
      <c r="O24" s="3"/>
      <c r="P24" s="8"/>
      <c r="Q24" s="4"/>
      <c r="R24" s="9" t="str">
        <f>IF(Receipts[[#This Row],[Expense Type]]="","",IF(ISNUMBER(SEARCH("mileage",Receipts[[#This Row],[Expense Type]])),Receipts[[#This Row],[Miles Driven]]*_xlfn.TEXTAFTER($O$2,"$"),"n/a"))</f>
        <v/>
      </c>
      <c r="S24" s="4"/>
      <c r="T24" s="7"/>
      <c r="U24" s="10" t="str">
        <f>IF(Receipts[[#This Row],[Expense Type]]="","",INDEX(ExpenseCodes[code],MATCH(Receipts[[#This Row],[Expense Type]],ExpenseCodes[Eligible Expenses:],0)))</f>
        <v/>
      </c>
      <c r="V24" s="11"/>
    </row>
    <row r="25" spans="2:23" s="31" customFormat="1" ht="15.95" customHeight="1" x14ac:dyDescent="0.25">
      <c r="E25" s="40">
        <v>7240</v>
      </c>
      <c r="F25" s="39" t="s">
        <v>47</v>
      </c>
      <c r="G25" s="34"/>
      <c r="H25" s="41">
        <v>7210</v>
      </c>
      <c r="I25" s="41" t="s">
        <v>58</v>
      </c>
      <c r="J25" s="42">
        <f>SUMIF(Receipts[Expense Code],Summary[[#This Row],[Expense Code]],Receipts[Amount You Want Reimbursed])</f>
        <v>0</v>
      </c>
      <c r="K25" s="42">
        <f>IF(Summary[[#Totals],[Expense]]&gt;1800,Summary[[#This Row],[Expense]]*(1800/(Summary[[#Totals],[Expense]])),Summary[[#This Row],[Expense]])</f>
        <v>0</v>
      </c>
      <c r="M25" s="1"/>
      <c r="N25" s="7"/>
      <c r="O25" s="3"/>
      <c r="P25" s="8"/>
      <c r="Q25" s="4"/>
      <c r="R25" s="9" t="str">
        <f>IF(Receipts[[#This Row],[Expense Type]]="","",IF(ISNUMBER(SEARCH("mileage",Receipts[[#This Row],[Expense Type]])),Receipts[[#This Row],[Miles Driven]]*_xlfn.TEXTAFTER($O$2,"$"),"n/a"))</f>
        <v/>
      </c>
      <c r="S25" s="4"/>
      <c r="T25" s="7"/>
      <c r="U25" s="10" t="str">
        <f>IF(Receipts[[#This Row],[Expense Type]]="","",INDEX(ExpenseCodes[code],MATCH(Receipts[[#This Row],[Expense Type]],ExpenseCodes[Eligible Expenses:],0)))</f>
        <v/>
      </c>
      <c r="V25" s="11"/>
    </row>
    <row r="26" spans="2:23" s="31" customFormat="1" ht="15.95" customHeight="1" x14ac:dyDescent="0.25">
      <c r="E26" s="40">
        <v>7240</v>
      </c>
      <c r="F26" s="39" t="s">
        <v>48</v>
      </c>
      <c r="G26" s="34"/>
      <c r="H26" s="43">
        <v>7230</v>
      </c>
      <c r="I26" s="41" t="s">
        <v>58</v>
      </c>
      <c r="J26" s="44">
        <f>SUMIF(Receipts[Expense Code],Summary[[#This Row],[Expense Code]],Receipts[Amount You Want Reimbursed])</f>
        <v>0</v>
      </c>
      <c r="K26" s="42">
        <f>IF(Summary[[#Totals],[Expense]]&gt;1800,Summary[[#This Row],[Expense]]*(1800/(Summary[[#Totals],[Expense]])),Summary[[#This Row],[Expense]])</f>
        <v>0</v>
      </c>
      <c r="M26" s="1"/>
      <c r="N26" s="7"/>
      <c r="O26" s="3"/>
      <c r="P26" s="8"/>
      <c r="Q26" s="4"/>
      <c r="R26" s="9" t="str">
        <f>IF(Receipts[[#This Row],[Expense Type]]="","",IF(ISNUMBER(SEARCH("mileage",Receipts[[#This Row],[Expense Type]])),Receipts[[#This Row],[Miles Driven]]*_xlfn.TEXTAFTER($O$2,"$"),"n/a"))</f>
        <v/>
      </c>
      <c r="S26" s="4"/>
      <c r="T26" s="7"/>
      <c r="U26" s="10" t="str">
        <f>IF(Receipts[[#This Row],[Expense Type]]="","",INDEX(ExpenseCodes[code],MATCH(Receipts[[#This Row],[Expense Type]],ExpenseCodes[Eligible Expenses:],0)))</f>
        <v/>
      </c>
      <c r="V26" s="11"/>
    </row>
    <row r="27" spans="2:23" s="31" customFormat="1" ht="15.95" customHeight="1" x14ac:dyDescent="0.25">
      <c r="E27" s="40">
        <v>7240</v>
      </c>
      <c r="F27" s="45" t="s">
        <v>49</v>
      </c>
      <c r="G27" s="34"/>
      <c r="H27" s="43">
        <v>7220</v>
      </c>
      <c r="I27" s="41" t="s">
        <v>58</v>
      </c>
      <c r="J27" s="44">
        <f>SUMIF(Receipts[Expense Code],Summary[[#This Row],[Expense Code]],Receipts[Amount You Want Reimbursed])</f>
        <v>0</v>
      </c>
      <c r="K27" s="42">
        <f>IF(Summary[[#Totals],[Expense]]&gt;1800,Summary[[#This Row],[Expense]]*(1800/(Summary[[#Totals],[Expense]])),Summary[[#This Row],[Expense]])</f>
        <v>0</v>
      </c>
      <c r="M27" s="1"/>
      <c r="N27" s="7"/>
      <c r="O27" s="3"/>
      <c r="P27" s="8"/>
      <c r="Q27" s="4"/>
      <c r="R27" s="9" t="str">
        <f>IF(Receipts[[#This Row],[Expense Type]]="","",IF(ISNUMBER(SEARCH("mileage",Receipts[[#This Row],[Expense Type]])),Receipts[[#This Row],[Miles Driven]]*_xlfn.TEXTAFTER($O$2,"$"),"n/a"))</f>
        <v/>
      </c>
      <c r="S27" s="4"/>
      <c r="T27" s="7"/>
      <c r="U27" s="10" t="str">
        <f>IF(Receipts[[#This Row],[Expense Type]]="","",INDEX(ExpenseCodes[code],MATCH(Receipts[[#This Row],[Expense Type]],ExpenseCodes[Eligible Expenses:],0)))</f>
        <v/>
      </c>
      <c r="V27" s="11"/>
    </row>
    <row r="28" spans="2:23" s="31" customFormat="1" ht="15.95" customHeight="1" x14ac:dyDescent="0.25">
      <c r="E28" s="34"/>
      <c r="F28" s="60"/>
      <c r="G28" s="34"/>
      <c r="H28" s="43">
        <v>7240</v>
      </c>
      <c r="I28" s="41" t="s">
        <v>58</v>
      </c>
      <c r="J28" s="44">
        <f>SUMIF(Receipts[Expense Code],Summary[[#This Row],[Expense Code]],Receipts[Amount You Want Reimbursed])</f>
        <v>0</v>
      </c>
      <c r="K28" s="42">
        <f>IF(Summary[[#Totals],[Expense]]&gt;1800,Summary[[#This Row],[Expense]]*(1800/(Summary[[#Totals],[Expense]])),Summary[[#This Row],[Expense]])</f>
        <v>0</v>
      </c>
      <c r="M28" s="1"/>
      <c r="N28" s="7"/>
      <c r="O28" s="3"/>
      <c r="P28" s="8"/>
      <c r="Q28" s="4"/>
      <c r="R28" s="9" t="str">
        <f>IF(Receipts[[#This Row],[Expense Type]]="","",IF(ISNUMBER(SEARCH("mileage",Receipts[[#This Row],[Expense Type]])),Receipts[[#This Row],[Miles Driven]]*_xlfn.TEXTAFTER($O$2,"$"),"n/a"))</f>
        <v/>
      </c>
      <c r="S28" s="4"/>
      <c r="T28" s="7"/>
      <c r="U28" s="10" t="str">
        <f>IF(Receipts[[#This Row],[Expense Type]]="","",INDEX(ExpenseCodes[code],MATCH(Receipts[[#This Row],[Expense Type]],ExpenseCodes[Eligible Expenses:],0)))</f>
        <v/>
      </c>
      <c r="V28" s="11"/>
    </row>
    <row r="29" spans="2:23" s="31" customFormat="1" ht="15.95" customHeight="1" x14ac:dyDescent="0.2">
      <c r="E29" s="12"/>
      <c r="F29" s="60"/>
      <c r="G29" s="34"/>
      <c r="H29" s="43">
        <v>7250</v>
      </c>
      <c r="I29" s="41" t="s">
        <v>58</v>
      </c>
      <c r="J29" s="44">
        <f>SUMIF(Receipts[Expense Code],Summary[[#This Row],[Expense Code]],Receipts[Amount You Want Reimbursed])</f>
        <v>0</v>
      </c>
      <c r="K29" s="42">
        <f>IF(Summary[[#Totals],[Expense]]&gt;1800,Summary[[#This Row],[Expense]]*(1800/(Summary[[#Totals],[Expense]])),Summary[[#This Row],[Expense]])</f>
        <v>0</v>
      </c>
      <c r="M29" s="1"/>
      <c r="N29" s="7"/>
      <c r="O29" s="3"/>
      <c r="P29" s="8"/>
      <c r="Q29" s="4"/>
      <c r="R29" s="9" t="str">
        <f>IF(Receipts[[#This Row],[Expense Type]]="","",IF(ISNUMBER(SEARCH("mileage",Receipts[[#This Row],[Expense Type]])),Receipts[[#This Row],[Miles Driven]]*_xlfn.TEXTAFTER($O$2,"$"),"n/a"))</f>
        <v/>
      </c>
      <c r="S29" s="4"/>
      <c r="T29" s="7"/>
      <c r="U29" s="10" t="str">
        <f>IF(Receipts[[#This Row],[Expense Type]]="","",INDEX(ExpenseCodes[code],MATCH(Receipts[[#This Row],[Expense Type]],ExpenseCodes[Eligible Expenses:],0)))</f>
        <v/>
      </c>
      <c r="V29" s="11"/>
    </row>
    <row r="30" spans="2:23" s="31" customFormat="1" ht="15.95" customHeight="1" x14ac:dyDescent="0.25">
      <c r="G30" s="34"/>
      <c r="H30" s="43"/>
      <c r="I30" s="46" t="s">
        <v>50</v>
      </c>
      <c r="J30" s="58">
        <f>SUBTOTAL(109,Summary[Expense])</f>
        <v>0</v>
      </c>
      <c r="K30" s="44">
        <f>SUBTOTAL(109,Summary[Reimburse])</f>
        <v>0</v>
      </c>
      <c r="M30" s="1"/>
      <c r="N30" s="7"/>
      <c r="O30" s="3"/>
      <c r="P30" s="8"/>
      <c r="Q30" s="4"/>
      <c r="R30" s="9" t="str">
        <f>IF(Receipts[[#This Row],[Expense Type]]="","",IF(ISNUMBER(SEARCH("mileage",Receipts[[#This Row],[Expense Type]])),Receipts[[#This Row],[Miles Driven]]*_xlfn.TEXTAFTER($O$2,"$"),"n/a"))</f>
        <v/>
      </c>
      <c r="S30" s="4"/>
      <c r="T30" s="7"/>
      <c r="U30" s="10" t="str">
        <f>IF(Receipts[[#This Row],[Expense Type]]="","",INDEX(ExpenseCodes[code],MATCH(Receipts[[#This Row],[Expense Type]],ExpenseCodes[Eligible Expenses:],0)))</f>
        <v/>
      </c>
      <c r="V30" s="11"/>
    </row>
    <row r="31" spans="2:23" s="31" customFormat="1" ht="18" customHeight="1" x14ac:dyDescent="0.2">
      <c r="G31" s="34"/>
      <c r="H31" s="12"/>
      <c r="I31" s="12"/>
      <c r="J31" s="12"/>
      <c r="M31" s="47"/>
      <c r="N31" s="48"/>
      <c r="O31" s="48"/>
      <c r="P31" s="48"/>
      <c r="Q31" s="49" t="s">
        <v>51</v>
      </c>
      <c r="R31" s="50"/>
      <c r="S31" s="51">
        <f>SUBTOTAL(109,Receipts[Amount You Want Reimbursed])</f>
        <v>0</v>
      </c>
      <c r="T31" s="48"/>
      <c r="U31" s="48"/>
      <c r="V31" s="48"/>
    </row>
    <row r="32" spans="2:23" s="31" customFormat="1" ht="18" customHeight="1" x14ac:dyDescent="0.2">
      <c r="G32" s="34"/>
      <c r="H32" s="12"/>
      <c r="I32" s="12"/>
      <c r="J32" s="12"/>
      <c r="M32" s="52"/>
      <c r="N32" s="12"/>
      <c r="O32" s="12"/>
      <c r="P32" s="12"/>
      <c r="Q32" s="53"/>
      <c r="R32" s="13"/>
      <c r="S32" s="53"/>
      <c r="T32" s="12"/>
      <c r="V32" s="14"/>
      <c r="W32" s="14"/>
    </row>
    <row r="33" spans="4:12" x14ac:dyDescent="0.2">
      <c r="D33" s="31"/>
      <c r="E33" s="31"/>
      <c r="F33" s="31"/>
      <c r="G33" s="34"/>
      <c r="K33" s="31"/>
      <c r="L33" s="31"/>
    </row>
    <row r="34" spans="4:12" x14ac:dyDescent="0.2">
      <c r="D34" s="31"/>
      <c r="E34" s="31"/>
      <c r="K34" s="31"/>
      <c r="L34" s="31"/>
    </row>
    <row r="35" spans="4:12" x14ac:dyDescent="0.2">
      <c r="D35" s="31"/>
      <c r="E35" s="31"/>
      <c r="L35" s="31"/>
    </row>
    <row r="36" spans="4:12" x14ac:dyDescent="0.2">
      <c r="E36" s="31"/>
      <c r="L36" s="31"/>
    </row>
    <row r="37" spans="4:12" x14ac:dyDescent="0.2">
      <c r="E37" s="31"/>
    </row>
    <row r="38" spans="4:12" x14ac:dyDescent="0.2">
      <c r="E38" s="31"/>
    </row>
  </sheetData>
  <sheetProtection algorithmName="SHA-512" hashValue="Gk6ZaLMEne52mJIJlkufMalf8rjVGs3pJnYU3/QfgpM9B3nC00CLRPJ9/tjghpKo/v/AOvi1fyK/RwEHJzw+jw==" saltValue="IT5ij9PeBVsd6Vwv7ewQjQ==" spinCount="100000" sheet="1" insertRows="0"/>
  <mergeCells count="13">
    <mergeCell ref="F28:F29"/>
    <mergeCell ref="U3:V3"/>
    <mergeCell ref="C10:C11"/>
    <mergeCell ref="B4:K4"/>
    <mergeCell ref="O2:O3"/>
    <mergeCell ref="M2:M3"/>
    <mergeCell ref="H17:J17"/>
    <mergeCell ref="H19:I19"/>
    <mergeCell ref="H21:I21"/>
    <mergeCell ref="Q1:Q2"/>
    <mergeCell ref="S1:S2"/>
    <mergeCell ref="F5:K15"/>
    <mergeCell ref="H22:K23"/>
  </mergeCells>
  <dataValidations disablePrompts="1" count="2">
    <dataValidation type="list" allowBlank="1" showInputMessage="1" showErrorMessage="1" sqref="N5:N30" xr:uid="{6EB0B9D3-B600-411F-B40E-2C1E38E8F8C2}">
      <formula1>ExpenseType</formula1>
    </dataValidation>
    <dataValidation type="decimal" allowBlank="1" showInputMessage="1" showErrorMessage="1" error="Entry must be a number." prompt="For mileage expenses only. Enter the number of miles driven." sqref="O5:O30" xr:uid="{45375A79-C7CB-4347-A3BC-400734B10E21}">
      <formula1>0</formula1>
      <formula2>9999</formula2>
    </dataValidation>
  </dataValidations>
  <pageMargins left="0.5" right="0.5" top="0.5" bottom="0.5" header="0.3" footer="0.3"/>
  <pageSetup paperSize="5" orientation="landscape" horizontalDpi="1200" verticalDpi="1200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_x0020_Year xmlns="948de04d-0143-437f-94a3-f29317ce6951">2024</Event_x0020_Year>
    <TaxCatchAll xmlns="621005d5-aaea-4102-bbb3-d7cfb6d61b43" xsi:nil="true"/>
    <lcf76f155ced4ddcb4097134ff3c332f xmlns="948de04d-0143-437f-94a3-f29317ce6951">
      <Terms xmlns="http://schemas.microsoft.com/office/infopath/2007/PartnerControls"/>
    </lcf76f155ced4ddcb4097134ff3c332f>
    <Archive xmlns="621005d5-aaea-4102-bbb3-d7cfb6d61b43">false</Archive>
    <Category xmlns="948de04d-0143-437f-94a3-f29317ce6951">Collateral</Category>
    <Event_x0020_Name xmlns="948de04d-0143-437f-94a3-f29317ce6951">National Conference</Event_x0020_Nam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C05FF0D9C6D4CBD84639D17125B29" ma:contentTypeVersion="21" ma:contentTypeDescription="Create a new document." ma:contentTypeScope="" ma:versionID="3d228b3d1064f186d975b2e16a1fd3bb">
  <xsd:schema xmlns:xsd="http://www.w3.org/2001/XMLSchema" xmlns:xs="http://www.w3.org/2001/XMLSchema" xmlns:p="http://schemas.microsoft.com/office/2006/metadata/properties" xmlns:ns2="948de04d-0143-437f-94a3-f29317ce6951" xmlns:ns3="621005d5-aaea-4102-bbb3-d7cfb6d61b43" targetNamespace="http://schemas.microsoft.com/office/2006/metadata/properties" ma:root="true" ma:fieldsID="6cf7eb51dc087f800bb2dc8a9d13ab8f" ns2:_="" ns3:_="">
    <xsd:import namespace="948de04d-0143-437f-94a3-f29317ce6951"/>
    <xsd:import namespace="621005d5-aaea-4102-bbb3-d7cfb6d61b43"/>
    <xsd:element name="properties">
      <xsd:complexType>
        <xsd:sequence>
          <xsd:element name="documentManagement">
            <xsd:complexType>
              <xsd:all>
                <xsd:element ref="ns2:Event_x0020_Name"/>
                <xsd:element ref="ns2:MediaServiceMetadata" minOccurs="0"/>
                <xsd:element ref="ns2:MediaServiceFastMetadata" minOccurs="0"/>
                <xsd:element ref="ns3:Archive" minOccurs="0"/>
                <xsd:element ref="ns2:Event_x0020_Year"/>
                <xsd:element ref="ns2:Category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de04d-0143-437f-94a3-f29317ce6951" elementFormDefault="qualified">
    <xsd:import namespace="http://schemas.microsoft.com/office/2006/documentManagement/types"/>
    <xsd:import namespace="http://schemas.microsoft.com/office/infopath/2007/PartnerControls"/>
    <xsd:element name="Event_x0020_Name" ma:index="8" ma:displayName="Event" ma:format="Dropdown" ma:internalName="Event_x0020_Name">
      <xsd:simpleType>
        <xsd:restriction base="dms:Choice">
          <xsd:enumeration value="Advocacy Event"/>
          <xsd:enumeration value="Boot Camp"/>
          <xsd:enumeration value="Destination CME"/>
          <xsd:enumeration value="ECHO Sessions"/>
          <xsd:enumeration value="FMIG session"/>
          <xsd:enumeration value="FMX"/>
          <xsd:enumeration value="House of Delegates"/>
          <xsd:enumeration value="Implicit Bias Training"/>
          <xsd:enumeration value="Innovation &amp; Research Forum"/>
          <xsd:enumeration value="Intro to Advocacy"/>
          <xsd:enumeration value="Kickoff Event"/>
          <xsd:enumeration value="KSA Session"/>
          <xsd:enumeration value="Leadership Development Event"/>
          <xsd:enumeration value="Meet Your MATCH"/>
          <xsd:enumeration value="Member Chats"/>
          <xsd:enumeration value="MVP"/>
          <xsd:enumeration value="National Conference"/>
          <xsd:enumeration value="New to Practice"/>
          <xsd:enumeration value="One-time event"/>
          <xsd:enumeration value="Research Network Dinner"/>
          <xsd:enumeration value="Resident Welcome Event"/>
          <xsd:enumeration value="Spring Conference"/>
          <xsd:enumeration value="Summer Conference"/>
          <xsd:enumeration value="Ten State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Event_x0020_Year" ma:index="12" ma:displayName="Event Year" ma:format="Dropdown" ma:internalName="Event_x0020_Year">
      <xsd:simpleType>
        <xsd:restriction base="dms:Choice"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continuous"/>
        </xsd:restriction>
      </xsd:simpleType>
    </xsd:element>
    <xsd:element name="Category" ma:index="13" ma:displayName="Category" ma:internalName="Category">
      <xsd:simpleType>
        <xsd:restriction base="dms:Choice">
          <xsd:enumeration value="CME"/>
          <xsd:enumeration value="Collateral"/>
          <xsd:enumeration value="Delegates"/>
          <xsd:enumeration value="Evaluations"/>
          <xsd:enumeration value="Logistics"/>
          <xsd:enumeration value="Partners"/>
          <xsd:enumeration value="Presenters"/>
          <xsd:enumeration value="Reference Committee"/>
          <xsd:enumeration value="Resolutions"/>
          <xsd:enumeration value="Scholarships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6207eb3-5841-463e-b9ab-44952804bf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005d5-aaea-4102-bbb3-d7cfb6d61b43" elementFormDefault="qualified">
    <xsd:import namespace="http://schemas.microsoft.com/office/2006/documentManagement/types"/>
    <xsd:import namespace="http://schemas.microsoft.com/office/infopath/2007/PartnerControls"/>
    <xsd:element name="Archive" ma:index="11" nillable="true" ma:displayName="Archive" ma:default="0" ma:internalName="Archiv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c662f0e-25bd-4262-89cf-efa169051dc3}" ma:internalName="TaxCatchAll" ma:showField="CatchAllData" ma:web="621005d5-aaea-4102-bbb3-d7cfb6d61b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A1577-386A-4BBE-9194-1C332C030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DC6AE-5763-47ED-842B-7E0F5BD55940}">
  <ds:schemaRefs>
    <ds:schemaRef ds:uri="http://schemas.microsoft.com/office/2006/metadata/properties"/>
    <ds:schemaRef ds:uri="http://schemas.microsoft.com/office/infopath/2007/PartnerControls"/>
    <ds:schemaRef ds:uri="948de04d-0143-437f-94a3-f29317ce6951"/>
    <ds:schemaRef ds:uri="621005d5-aaea-4102-bbb3-d7cfb6d61b43"/>
  </ds:schemaRefs>
</ds:datastoreItem>
</file>

<file path=customXml/itemProps3.xml><?xml version="1.0" encoding="utf-8"?>
<ds:datastoreItem xmlns:ds="http://schemas.openxmlformats.org/officeDocument/2006/customXml" ds:itemID="{AB119551-E566-4A49-9FB2-7558DA866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de04d-0143-437f-94a3-f29317ce6951"/>
    <ds:schemaRef ds:uri="621005d5-aaea-4102-bbb3-d7cfb6d61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Reimbursement Form</vt:lpstr>
      <vt:lpstr>ExpenseType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Kendra Myers</dc:creator>
  <cp:keywords/>
  <dc:description/>
  <cp:lastModifiedBy>Kendra Myers</cp:lastModifiedBy>
  <cp:revision/>
  <dcterms:created xsi:type="dcterms:W3CDTF">2023-02-15T18:58:31Z</dcterms:created>
  <dcterms:modified xsi:type="dcterms:W3CDTF">2024-06-25T14:31:09Z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0x010100FF4C05FF0D9C6D4CBD84639D17125B29</vt:lpwstr>
  </property>
  <property fmtid="{D5CDD505-2E9C-101B-9397-08002B2CF9AE}" pid="3" name="MediaServiceImageTags">
    <vt:lpwstr/>
  </property>
</Properties>
</file>